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9875" windowHeight="7710" activeTab="1"/>
  </bookViews>
  <sheets>
    <sheet name="SI 2016" sheetId="1" r:id="rId1"/>
    <sheet name="SI 2017" sheetId="3" r:id="rId2"/>
  </sheets>
  <calcPr calcId="144525"/>
</workbook>
</file>

<file path=xl/calcChain.xml><?xml version="1.0" encoding="utf-8"?>
<calcChain xmlns="http://schemas.openxmlformats.org/spreadsheetml/2006/main">
  <c r="O15" i="3" l="1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P13" i="1" l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<sst xmlns="http://schemas.openxmlformats.org/spreadsheetml/2006/main" count="53" uniqueCount="29">
  <si>
    <t>COMISIÓN ESTATAL DE DERECHOS HUMANOS DE VERACRUZ</t>
  </si>
  <si>
    <t>SOLICITUDES DE INTERVENCIÓN</t>
  </si>
  <si>
    <t>CAPTURADAS EN LA DIRECCIÓN DE INFORMÁTICA</t>
  </si>
  <si>
    <t>CLASIFICACION</t>
  </si>
  <si>
    <t>SUBTOTAL</t>
  </si>
  <si>
    <t>ACA</t>
  </si>
  <si>
    <t>COA</t>
  </si>
  <si>
    <t>COR</t>
  </si>
  <si>
    <t>CHI</t>
  </si>
  <si>
    <t>DAI</t>
  </si>
  <si>
    <t>DAM</t>
  </si>
  <si>
    <t>DAP</t>
  </si>
  <si>
    <t>DOQ</t>
  </si>
  <si>
    <t>PAN</t>
  </si>
  <si>
    <t>PAP</t>
  </si>
  <si>
    <t>TUX</t>
  </si>
  <si>
    <t>UAM</t>
  </si>
  <si>
    <t>VER</t>
  </si>
  <si>
    <t>ZON</t>
  </si>
  <si>
    <t>ANTECEDENTE</t>
  </si>
  <si>
    <t>AYUDA HUMANITARIA</t>
  </si>
  <si>
    <t>GESTORÍA</t>
  </si>
  <si>
    <t>ORIENTACIÓN</t>
  </si>
  <si>
    <t>PEND.CALIF.</t>
  </si>
  <si>
    <t>QUEJA</t>
  </si>
  <si>
    <t>TOTAL</t>
  </si>
  <si>
    <t>Enero- diciembre 2016</t>
  </si>
  <si>
    <t>Total</t>
  </si>
  <si>
    <t>Enero-diciembre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</si>
</sst>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7"/>
      <color rgb="FF333333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0" fontId="11" fillId="0" borderId="0"/>
  </cellStyleXfs>
  <cellXfs count="21">
    <xf numFmtId="0" fontId="0" fillId="0" borderId="0" xfId="0"/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1" fillId="0" borderId="0" xfId="0" applyFont="1"/>
    <xf numFmtId="0" fontId="7" fillId="0" borderId="1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left" vertical="center" wrapText="1"/>
    </xf>
    <xf numFmtId="3" fontId="8" fillId="0" borderId="0" xfId="0" applyNumberFormat="1" applyFont="1" applyAlignment="1">
      <alignment horizontal="right" vertical="center" wrapText="1"/>
    </xf>
    <xf numFmtId="0" fontId="9" fillId="0" borderId="0" xfId="0" applyFont="1"/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12" fillId="0" borderId="2" xfId="0" applyNumberFormat="1" applyFont="1" applyBorder="1"/>
    <xf numFmtId="3" fontId="12" fillId="2" borderId="3" xfId="0" applyNumberFormat="1" applyFont="1" applyFill="1" applyBorder="1"/>
    <xf numFmtId="3" fontId="12" fillId="0" borderId="3" xfId="0" applyNumberFormat="1" applyFont="1" applyBorder="1"/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5" tint="0.5999938962981048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1" displayName="Tabla11" ref="A6:P13" totalsRowShown="0" headerRowDxfId="50" dataDxfId="49">
  <tableColumns count="16">
    <tableColumn id="1" name="CLASIFICACION" dataDxfId="48"/>
    <tableColumn id="2" name="SUBTOTAL" dataDxfId="47"/>
    <tableColumn id="3" name="ACA" dataDxfId="46"/>
    <tableColumn id="4" name="COA" dataDxfId="45"/>
    <tableColumn id="5" name="COR" dataDxfId="44"/>
    <tableColumn id="6" name="CHI" dataDxfId="43"/>
    <tableColumn id="7" name="DAI" dataDxfId="42"/>
    <tableColumn id="8" name="DAM" dataDxfId="41"/>
    <tableColumn id="9" name="DAP" dataDxfId="40"/>
    <tableColumn id="10" name="DOQ" dataDxfId="39"/>
    <tableColumn id="11" name="PAN" dataDxfId="38"/>
    <tableColumn id="12" name="PAP" dataDxfId="37"/>
    <tableColumn id="13" name="TUX" dataDxfId="36"/>
    <tableColumn id="14" name="UAM" dataDxfId="35"/>
    <tableColumn id="15" name="VER" dataDxfId="34"/>
    <tableColumn id="16" name="ZON" dataDxfId="33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3" name="Tabla114" displayName="Tabla114" ref="A8:O15" totalsRowCount="1" headerRowDxfId="32" dataDxfId="31" totalsRowDxfId="30">
  <tableColumns count="15">
    <tableColumn id="1" name="CLASIFICACION" totalsRowLabel="Total" dataDxfId="29" totalsRowDxfId="14"/>
    <tableColumn id="2" name="SUBTOTAL" totalsRowFunction="sum" dataDxfId="28" totalsRowDxfId="13"/>
    <tableColumn id="3" name="ACA" totalsRowFunction="sum" dataDxfId="27" totalsRowDxfId="12"/>
    <tableColumn id="4" name="COA" totalsRowFunction="sum" dataDxfId="26" totalsRowDxfId="11"/>
    <tableColumn id="5" name="COR" totalsRowFunction="sum" dataDxfId="25" totalsRowDxfId="10"/>
    <tableColumn id="6" name="CHI" totalsRowFunction="sum" dataDxfId="24" totalsRowDxfId="9"/>
    <tableColumn id="7" name="DAI" totalsRowFunction="sum" dataDxfId="23" totalsRowDxfId="8"/>
    <tableColumn id="8" name="DAM" totalsRowFunction="sum" dataDxfId="22" totalsRowDxfId="7"/>
    <tableColumn id="9" name="DAP" totalsRowFunction="sum" dataDxfId="21" totalsRowDxfId="6"/>
    <tableColumn id="10" name="DOQ" totalsRowFunction="sum" dataDxfId="20" totalsRowDxfId="5"/>
    <tableColumn id="11" name="PAN" totalsRowFunction="sum" dataDxfId="19" totalsRowDxfId="4"/>
    <tableColumn id="12" name="PAP" totalsRowFunction="sum" dataDxfId="18" totalsRowDxfId="3"/>
    <tableColumn id="13" name="TUX" totalsRowFunction="sum" dataDxfId="17" totalsRowDxfId="2"/>
    <tableColumn id="14" name="VER" totalsRowFunction="sum" dataDxfId="16" totalsRowDxfId="1"/>
    <tableColumn id="15" name="ZON" totalsRowFunction="sum" dataDxfId="15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4"/>
  <sheetViews>
    <sheetView showGridLines="0" zoomScale="85" zoomScaleNormal="85" workbookViewId="0">
      <selection activeCell="L20" sqref="L20"/>
    </sheetView>
  </sheetViews>
  <sheetFormatPr baseColWidth="10" defaultColWidth="5.42578125" defaultRowHeight="15" x14ac:dyDescent="0.25"/>
  <cols>
    <col min="1" max="1" width="22.85546875" customWidth="1"/>
    <col min="2" max="2" width="13.5703125" customWidth="1"/>
    <col min="3" max="7" width="6.5703125" customWidth="1"/>
    <col min="8" max="8" width="6.7109375" customWidth="1"/>
    <col min="9" max="13" width="6.5703125" customWidth="1"/>
    <col min="14" max="14" width="6.7109375" customWidth="1"/>
    <col min="15" max="18" width="6.5703125" customWidth="1"/>
  </cols>
  <sheetData>
    <row r="1" spans="1:16" ht="1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15" customHeight="1" x14ac:dyDescent="0.25">
      <c r="A4" s="14" t="s">
        <v>26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6" spans="1:16" ht="15.75" x14ac:dyDescent="0.25">
      <c r="A6" s="1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14</v>
      </c>
      <c r="M6" s="2" t="s">
        <v>15</v>
      </c>
      <c r="N6" s="2" t="s">
        <v>16</v>
      </c>
      <c r="O6" s="2" t="s">
        <v>17</v>
      </c>
      <c r="P6" s="2" t="s">
        <v>18</v>
      </c>
    </row>
    <row r="7" spans="1:16" s="5" customFormat="1" ht="24" customHeight="1" x14ac:dyDescent="0.25">
      <c r="A7" s="3" t="s">
        <v>19</v>
      </c>
      <c r="B7" s="4">
        <v>459</v>
      </c>
      <c r="C7" s="4">
        <v>4</v>
      </c>
      <c r="D7" s="4">
        <v>10</v>
      </c>
      <c r="E7" s="4">
        <v>26</v>
      </c>
      <c r="F7" s="4">
        <v>6</v>
      </c>
      <c r="G7" s="4">
        <v>4</v>
      </c>
      <c r="H7" s="4">
        <v>128</v>
      </c>
      <c r="I7" s="4">
        <v>2</v>
      </c>
      <c r="J7" s="4">
        <v>214</v>
      </c>
      <c r="K7" s="4">
        <v>1</v>
      </c>
      <c r="L7" s="4">
        <v>2</v>
      </c>
      <c r="M7" s="4">
        <v>0</v>
      </c>
      <c r="N7" s="4">
        <v>0</v>
      </c>
      <c r="O7" s="4">
        <v>56</v>
      </c>
      <c r="P7" s="4">
        <v>6</v>
      </c>
    </row>
    <row r="8" spans="1:16" s="5" customFormat="1" ht="24" customHeight="1" x14ac:dyDescent="0.25">
      <c r="A8" s="3" t="s">
        <v>20</v>
      </c>
      <c r="B8" s="4">
        <v>22</v>
      </c>
      <c r="C8" s="4">
        <v>0</v>
      </c>
      <c r="D8" s="4">
        <v>2</v>
      </c>
      <c r="E8" s="4">
        <v>0</v>
      </c>
      <c r="F8" s="4">
        <v>0</v>
      </c>
      <c r="G8" s="4">
        <v>1</v>
      </c>
      <c r="H8" s="4">
        <v>15</v>
      </c>
      <c r="I8" s="4">
        <v>0</v>
      </c>
      <c r="J8" s="4">
        <v>2</v>
      </c>
      <c r="K8" s="4">
        <v>0</v>
      </c>
      <c r="L8" s="4">
        <v>1</v>
      </c>
      <c r="M8" s="4">
        <v>0</v>
      </c>
      <c r="N8" s="4">
        <v>0</v>
      </c>
      <c r="O8" s="4">
        <v>1</v>
      </c>
      <c r="P8" s="4">
        <v>0</v>
      </c>
    </row>
    <row r="9" spans="1:16" s="5" customFormat="1" ht="24" customHeight="1" x14ac:dyDescent="0.25">
      <c r="A9" s="3" t="s">
        <v>21</v>
      </c>
      <c r="B9" s="4">
        <v>3703</v>
      </c>
      <c r="C9" s="4">
        <v>105</v>
      </c>
      <c r="D9" s="4">
        <v>111</v>
      </c>
      <c r="E9" s="4">
        <v>100</v>
      </c>
      <c r="F9" s="4">
        <v>79</v>
      </c>
      <c r="G9" s="4">
        <v>1231</v>
      </c>
      <c r="H9" s="4">
        <v>426</v>
      </c>
      <c r="I9" s="4">
        <v>348</v>
      </c>
      <c r="J9" s="4">
        <v>447</v>
      </c>
      <c r="K9" s="4">
        <v>61</v>
      </c>
      <c r="L9" s="4">
        <v>55</v>
      </c>
      <c r="M9" s="4">
        <v>78</v>
      </c>
      <c r="N9" s="4">
        <v>2</v>
      </c>
      <c r="O9" s="4">
        <v>618</v>
      </c>
      <c r="P9" s="4">
        <v>42</v>
      </c>
    </row>
    <row r="10" spans="1:16" s="5" customFormat="1" ht="24" customHeight="1" x14ac:dyDescent="0.25">
      <c r="A10" s="3" t="s">
        <v>22</v>
      </c>
      <c r="B10" s="4">
        <v>6287</v>
      </c>
      <c r="C10" s="4">
        <v>234</v>
      </c>
      <c r="D10" s="4">
        <v>652</v>
      </c>
      <c r="E10" s="4">
        <v>643</v>
      </c>
      <c r="F10" s="4">
        <v>494</v>
      </c>
      <c r="G10" s="4">
        <v>21</v>
      </c>
      <c r="H10" s="4">
        <v>424</v>
      </c>
      <c r="I10" s="4">
        <v>33</v>
      </c>
      <c r="J10" s="4">
        <v>832</v>
      </c>
      <c r="K10" s="4">
        <v>607</v>
      </c>
      <c r="L10" s="4">
        <v>487</v>
      </c>
      <c r="M10" s="4">
        <v>673</v>
      </c>
      <c r="N10" s="4">
        <v>0</v>
      </c>
      <c r="O10" s="4">
        <v>555</v>
      </c>
      <c r="P10" s="4">
        <v>632</v>
      </c>
    </row>
    <row r="11" spans="1:16" s="5" customFormat="1" ht="24" customHeight="1" thickBot="1" x14ac:dyDescent="0.3">
      <c r="A11" s="3" t="s">
        <v>23</v>
      </c>
      <c r="B11" s="4">
        <v>17</v>
      </c>
      <c r="C11" s="4">
        <v>0</v>
      </c>
      <c r="D11" s="4">
        <v>0</v>
      </c>
      <c r="E11" s="4">
        <v>0</v>
      </c>
      <c r="F11" s="4">
        <v>0</v>
      </c>
      <c r="G11" s="4">
        <v>1</v>
      </c>
      <c r="H11" s="4">
        <v>8</v>
      </c>
      <c r="I11" s="4">
        <v>0</v>
      </c>
      <c r="J11" s="4">
        <v>8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</row>
    <row r="12" spans="1:16" s="5" customFormat="1" ht="24" customHeight="1" thickBot="1" x14ac:dyDescent="0.3">
      <c r="A12" s="3" t="s">
        <v>24</v>
      </c>
      <c r="B12" s="6">
        <v>1040</v>
      </c>
      <c r="C12" s="4">
        <v>39</v>
      </c>
      <c r="D12" s="4">
        <v>43</v>
      </c>
      <c r="E12" s="4">
        <v>119</v>
      </c>
      <c r="F12" s="4">
        <v>23</v>
      </c>
      <c r="G12" s="4">
        <v>17</v>
      </c>
      <c r="H12" s="4">
        <v>340</v>
      </c>
      <c r="I12" s="4">
        <v>39</v>
      </c>
      <c r="J12" s="4">
        <v>199</v>
      </c>
      <c r="K12" s="4">
        <v>21</v>
      </c>
      <c r="L12" s="4">
        <v>63</v>
      </c>
      <c r="M12" s="4">
        <v>27</v>
      </c>
      <c r="N12" s="4">
        <v>3</v>
      </c>
      <c r="O12" s="4">
        <v>87</v>
      </c>
      <c r="P12" s="4">
        <v>20</v>
      </c>
    </row>
    <row r="13" spans="1:16" ht="24" customHeight="1" x14ac:dyDescent="0.25">
      <c r="A13" s="7" t="s">
        <v>25</v>
      </c>
      <c r="B13" s="8">
        <f>SUBTOTAL(109,B7:B12)</f>
        <v>11528</v>
      </c>
      <c r="C13" s="8">
        <f t="shared" ref="C13:P13" si="0">SUBTOTAL(109,C7:C12)</f>
        <v>382</v>
      </c>
      <c r="D13" s="8">
        <f t="shared" si="0"/>
        <v>818</v>
      </c>
      <c r="E13" s="8">
        <f t="shared" si="0"/>
        <v>888</v>
      </c>
      <c r="F13" s="8">
        <f t="shared" si="0"/>
        <v>602</v>
      </c>
      <c r="G13" s="8">
        <f t="shared" si="0"/>
        <v>1275</v>
      </c>
      <c r="H13" s="8">
        <f t="shared" si="0"/>
        <v>1341</v>
      </c>
      <c r="I13" s="8">
        <f t="shared" si="0"/>
        <v>422</v>
      </c>
      <c r="J13" s="8">
        <f t="shared" si="0"/>
        <v>1702</v>
      </c>
      <c r="K13" s="8">
        <f t="shared" si="0"/>
        <v>690</v>
      </c>
      <c r="L13" s="8">
        <f t="shared" si="0"/>
        <v>608</v>
      </c>
      <c r="M13" s="8">
        <f t="shared" si="0"/>
        <v>778</v>
      </c>
      <c r="N13" s="8">
        <f t="shared" si="0"/>
        <v>5</v>
      </c>
      <c r="O13" s="8">
        <f t="shared" si="0"/>
        <v>1317</v>
      </c>
      <c r="P13" s="8">
        <f t="shared" si="0"/>
        <v>700</v>
      </c>
    </row>
    <row r="14" spans="1:16" x14ac:dyDescent="0.25">
      <c r="A14" s="9"/>
    </row>
  </sheetData>
  <mergeCells count="4">
    <mergeCell ref="A1:P1"/>
    <mergeCell ref="A2:P2"/>
    <mergeCell ref="A3:P3"/>
    <mergeCell ref="A4:P4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"/>
  <sheetViews>
    <sheetView showGridLines="0" tabSelected="1" zoomScale="85" zoomScaleNormal="85" workbookViewId="0">
      <selection activeCell="E21" sqref="E21"/>
    </sheetView>
  </sheetViews>
  <sheetFormatPr baseColWidth="10" defaultColWidth="5.42578125" defaultRowHeight="15" x14ac:dyDescent="0.25"/>
  <cols>
    <col min="1" max="1" width="22.85546875" customWidth="1"/>
    <col min="2" max="2" width="13.5703125" customWidth="1"/>
    <col min="3" max="7" width="6.5703125" customWidth="1"/>
    <col min="8" max="8" width="6.7109375" customWidth="1"/>
    <col min="9" max="13" width="6.5703125" customWidth="1"/>
    <col min="14" max="14" width="6.7109375" customWidth="1"/>
    <col min="15" max="16" width="6.5703125" customWidth="1"/>
  </cols>
  <sheetData>
    <row r="1" spans="1:15" ht="1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5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5" ht="15" customHeight="1" x14ac:dyDescent="0.25">
      <c r="A4" s="14" t="s">
        <v>28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5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8" spans="1:15" ht="15.75" x14ac:dyDescent="0.25">
      <c r="A8" s="10" t="s">
        <v>3</v>
      </c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  <c r="J8" s="11" t="s">
        <v>12</v>
      </c>
      <c r="K8" s="11" t="s">
        <v>13</v>
      </c>
      <c r="L8" s="11" t="s">
        <v>14</v>
      </c>
      <c r="M8" s="11" t="s">
        <v>15</v>
      </c>
      <c r="N8" s="11" t="s">
        <v>17</v>
      </c>
      <c r="O8" s="12" t="s">
        <v>18</v>
      </c>
    </row>
    <row r="9" spans="1:15" s="5" customFormat="1" ht="24" customHeight="1" x14ac:dyDescent="0.25">
      <c r="A9" s="13" t="s">
        <v>19</v>
      </c>
      <c r="B9" s="16">
        <v>515</v>
      </c>
      <c r="C9" s="16">
        <v>6</v>
      </c>
      <c r="D9" s="16">
        <v>17</v>
      </c>
      <c r="E9" s="16">
        <v>6</v>
      </c>
      <c r="F9" s="16">
        <v>8</v>
      </c>
      <c r="G9" s="16">
        <v>5</v>
      </c>
      <c r="H9" s="16">
        <v>165</v>
      </c>
      <c r="I9" s="16">
        <v>0</v>
      </c>
      <c r="J9" s="16">
        <v>239</v>
      </c>
      <c r="K9" s="16">
        <v>2</v>
      </c>
      <c r="L9" s="16">
        <v>5</v>
      </c>
      <c r="M9" s="16">
        <v>2</v>
      </c>
      <c r="N9" s="16">
        <v>47</v>
      </c>
      <c r="O9" s="16">
        <v>13</v>
      </c>
    </row>
    <row r="10" spans="1:15" s="5" customFormat="1" ht="24" customHeight="1" x14ac:dyDescent="0.25">
      <c r="A10" s="13" t="s">
        <v>20</v>
      </c>
      <c r="B10" s="17">
        <v>43</v>
      </c>
      <c r="C10" s="17">
        <v>0</v>
      </c>
      <c r="D10" s="17">
        <v>2</v>
      </c>
      <c r="E10" s="17">
        <v>1</v>
      </c>
      <c r="F10" s="17">
        <v>0</v>
      </c>
      <c r="G10" s="17">
        <v>0</v>
      </c>
      <c r="H10" s="17">
        <v>33</v>
      </c>
      <c r="I10" s="17">
        <v>1</v>
      </c>
      <c r="J10" s="17">
        <v>1</v>
      </c>
      <c r="K10" s="17">
        <v>0</v>
      </c>
      <c r="L10" s="17">
        <v>1</v>
      </c>
      <c r="M10" s="17">
        <v>2</v>
      </c>
      <c r="N10" s="17">
        <v>2</v>
      </c>
      <c r="O10" s="17">
        <v>0</v>
      </c>
    </row>
    <row r="11" spans="1:15" s="5" customFormat="1" ht="24" customHeight="1" x14ac:dyDescent="0.25">
      <c r="A11" s="13" t="s">
        <v>21</v>
      </c>
      <c r="B11" s="18">
        <v>3183</v>
      </c>
      <c r="C11" s="18">
        <v>56</v>
      </c>
      <c r="D11" s="18">
        <v>126</v>
      </c>
      <c r="E11" s="18">
        <v>82</v>
      </c>
      <c r="F11" s="18">
        <v>68</v>
      </c>
      <c r="G11" s="18">
        <v>916</v>
      </c>
      <c r="H11" s="18">
        <v>321</v>
      </c>
      <c r="I11" s="18">
        <v>347</v>
      </c>
      <c r="J11" s="18">
        <v>382</v>
      </c>
      <c r="K11" s="18">
        <v>23</v>
      </c>
      <c r="L11" s="18">
        <v>75</v>
      </c>
      <c r="M11" s="18">
        <v>90</v>
      </c>
      <c r="N11" s="18">
        <v>638</v>
      </c>
      <c r="O11" s="18">
        <v>59</v>
      </c>
    </row>
    <row r="12" spans="1:15" s="5" customFormat="1" ht="24" customHeight="1" x14ac:dyDescent="0.25">
      <c r="A12" s="13" t="s">
        <v>22</v>
      </c>
      <c r="B12" s="17">
        <v>6343</v>
      </c>
      <c r="C12" s="17">
        <v>265</v>
      </c>
      <c r="D12" s="17">
        <v>493</v>
      </c>
      <c r="E12" s="17">
        <v>637</v>
      </c>
      <c r="F12" s="17">
        <v>400</v>
      </c>
      <c r="G12" s="17">
        <v>26</v>
      </c>
      <c r="H12" s="17">
        <v>582</v>
      </c>
      <c r="I12" s="17">
        <v>40</v>
      </c>
      <c r="J12" s="17">
        <v>1096</v>
      </c>
      <c r="K12" s="17">
        <v>463</v>
      </c>
      <c r="L12" s="17">
        <v>454</v>
      </c>
      <c r="M12" s="17">
        <v>736</v>
      </c>
      <c r="N12" s="17">
        <v>531</v>
      </c>
      <c r="O12" s="17">
        <v>620</v>
      </c>
    </row>
    <row r="13" spans="1:15" s="5" customFormat="1" ht="24" customHeight="1" x14ac:dyDescent="0.25">
      <c r="A13" s="13" t="s">
        <v>23</v>
      </c>
      <c r="B13" s="18">
        <v>201</v>
      </c>
      <c r="C13" s="18">
        <v>0</v>
      </c>
      <c r="D13" s="18">
        <v>0</v>
      </c>
      <c r="E13" s="18">
        <v>0</v>
      </c>
      <c r="F13" s="18">
        <v>0</v>
      </c>
      <c r="G13" s="18">
        <v>13</v>
      </c>
      <c r="H13" s="18">
        <v>98</v>
      </c>
      <c r="I13" s="18">
        <v>0</v>
      </c>
      <c r="J13" s="18">
        <v>88</v>
      </c>
      <c r="K13" s="18">
        <v>0</v>
      </c>
      <c r="L13" s="18">
        <v>1</v>
      </c>
      <c r="M13" s="18">
        <v>0</v>
      </c>
      <c r="N13" s="18">
        <v>1</v>
      </c>
      <c r="O13" s="18">
        <v>0</v>
      </c>
    </row>
    <row r="14" spans="1:15" ht="24" customHeight="1" x14ac:dyDescent="0.25">
      <c r="A14" s="13" t="s">
        <v>24</v>
      </c>
      <c r="B14" s="17">
        <v>1007</v>
      </c>
      <c r="C14" s="17">
        <v>26</v>
      </c>
      <c r="D14" s="17">
        <v>24</v>
      </c>
      <c r="E14" s="17">
        <v>96</v>
      </c>
      <c r="F14" s="17">
        <v>39</v>
      </c>
      <c r="G14" s="17">
        <v>31</v>
      </c>
      <c r="H14" s="17">
        <v>291</v>
      </c>
      <c r="I14" s="17">
        <v>39</v>
      </c>
      <c r="J14" s="17">
        <v>200</v>
      </c>
      <c r="K14" s="17">
        <v>21</v>
      </c>
      <c r="L14" s="17">
        <v>65</v>
      </c>
      <c r="M14" s="17">
        <v>48</v>
      </c>
      <c r="N14" s="17">
        <v>112</v>
      </c>
      <c r="O14" s="17">
        <v>15</v>
      </c>
    </row>
    <row r="15" spans="1:15" x14ac:dyDescent="0.25">
      <c r="A15" s="19" t="s">
        <v>27</v>
      </c>
      <c r="B15" s="20">
        <f>SUBTOTAL(109,Tabla114[SUBTOTAL])</f>
        <v>11292</v>
      </c>
      <c r="C15" s="20">
        <f>SUBTOTAL(109,Tabla114[ACA])</f>
        <v>353</v>
      </c>
      <c r="D15" s="20">
        <f>SUBTOTAL(109,Tabla114[COA])</f>
        <v>662</v>
      </c>
      <c r="E15" s="20">
        <f>SUBTOTAL(109,Tabla114[COR])</f>
        <v>822</v>
      </c>
      <c r="F15" s="20">
        <f>SUBTOTAL(109,Tabla114[CHI])</f>
        <v>515</v>
      </c>
      <c r="G15" s="20">
        <f>SUBTOTAL(109,Tabla114[DAI])</f>
        <v>991</v>
      </c>
      <c r="H15" s="20">
        <f>SUBTOTAL(109,Tabla114[DAM])</f>
        <v>1490</v>
      </c>
      <c r="I15" s="20">
        <f>SUBTOTAL(109,Tabla114[DAP])</f>
        <v>427</v>
      </c>
      <c r="J15" s="20">
        <f>SUBTOTAL(109,Tabla114[DOQ])</f>
        <v>2006</v>
      </c>
      <c r="K15" s="20">
        <f>SUBTOTAL(109,Tabla114[PAN])</f>
        <v>509</v>
      </c>
      <c r="L15" s="20">
        <f>SUBTOTAL(109,Tabla114[PAP])</f>
        <v>601</v>
      </c>
      <c r="M15" s="20">
        <f>SUBTOTAL(109,Tabla114[TUX])</f>
        <v>878</v>
      </c>
      <c r="N15" s="20">
        <f>SUBTOTAL(109,Tabla114[VER])</f>
        <v>1331</v>
      </c>
      <c r="O15" s="20">
        <f>SUBTOTAL(109,Tabla114[ZON])</f>
        <v>707</v>
      </c>
    </row>
  </sheetData>
  <mergeCells count="5">
    <mergeCell ref="A1:N1"/>
    <mergeCell ref="A2:N2"/>
    <mergeCell ref="A3:N3"/>
    <mergeCell ref="A4:N4"/>
    <mergeCell ref="A5:N5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 2016</vt:lpstr>
      <vt:lpstr>SI 2017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Ejecutiva</dc:creator>
  <cp:lastModifiedBy>Secretaria Ejecutiva</cp:lastModifiedBy>
  <dcterms:created xsi:type="dcterms:W3CDTF">2017-04-28T18:58:44Z</dcterms:created>
  <dcterms:modified xsi:type="dcterms:W3CDTF">2018-01-30T18:25:45Z</dcterms:modified>
</cp:coreProperties>
</file>